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1" i="1"/>
  <c r="F9"/>
  <c r="G9" s="1"/>
  <c r="H9" s="1"/>
  <c r="F10"/>
  <c r="G10" s="1"/>
  <c r="H10" s="1"/>
  <c r="F17"/>
  <c r="G17" s="1"/>
  <c r="H17" s="1"/>
  <c r="F12"/>
  <c r="G12" s="1"/>
  <c r="H12" s="1"/>
  <c r="F19"/>
  <c r="G19" s="1"/>
  <c r="H19" s="1"/>
  <c r="F11"/>
  <c r="G11" s="1"/>
  <c r="H11" s="1"/>
  <c r="F18"/>
  <c r="G18" s="1"/>
  <c r="H18" s="1"/>
  <c r="F20"/>
  <c r="G20" s="1"/>
  <c r="H20" s="1"/>
  <c r="F16"/>
  <c r="G16" s="1"/>
  <c r="H16" s="1"/>
  <c r="F15"/>
  <c r="G15" s="1"/>
  <c r="H15" s="1"/>
  <c r="F13"/>
  <c r="G13" s="1"/>
  <c r="H13" s="1"/>
  <c r="F14"/>
  <c r="G14" s="1"/>
  <c r="H14" s="1"/>
  <c r="F8"/>
  <c r="G8" s="1"/>
  <c r="H8" s="1"/>
  <c r="H21" s="1"/>
  <c r="G21" l="1"/>
  <c r="F21"/>
  <c r="F24" s="1"/>
</calcChain>
</file>

<file path=xl/sharedStrings.xml><?xml version="1.0" encoding="utf-8"?>
<sst xmlns="http://schemas.openxmlformats.org/spreadsheetml/2006/main" count="58" uniqueCount="56">
  <si>
    <t>City of Fort Worth Employee Salary</t>
  </si>
  <si>
    <t>Schedule of Raises</t>
  </si>
  <si>
    <t>Effective Date: 1/1/2011</t>
  </si>
  <si>
    <t>LAST</t>
  </si>
  <si>
    <t>FIRST</t>
  </si>
  <si>
    <t>POSITION</t>
  </si>
  <si>
    <t>YEARS OF</t>
  </si>
  <si>
    <t>SERVICE</t>
  </si>
  <si>
    <t>SALARY</t>
  </si>
  <si>
    <t>%</t>
  </si>
  <si>
    <t>INCREASE</t>
  </si>
  <si>
    <t>RAISE</t>
  </si>
  <si>
    <t>Fisser</t>
  </si>
  <si>
    <t>Crumb</t>
  </si>
  <si>
    <t>Allen</t>
  </si>
  <si>
    <t>Best</t>
  </si>
  <si>
    <t>Garrett</t>
  </si>
  <si>
    <t>Carcia</t>
  </si>
  <si>
    <t>Streiffert</t>
  </si>
  <si>
    <t>Smith</t>
  </si>
  <si>
    <t>Irwin</t>
  </si>
  <si>
    <t>Thomas</t>
  </si>
  <si>
    <t>Washington</t>
  </si>
  <si>
    <t>Moorland</t>
  </si>
  <si>
    <t>Mendoza</t>
  </si>
  <si>
    <t>Dale</t>
  </si>
  <si>
    <t>Stephen</t>
  </si>
  <si>
    <t>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</si>
  <si>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</si>
  <si>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</si>
  <si>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</si>
  <si>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</si>
  <si>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</si>
  <si>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</si>
  <si>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</si>
  <si>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</si>
  <si>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>Blake</t>
  </si>
  <si>
    <t>TOTALS</t>
  </si>
  <si>
    <t>City Manager</t>
  </si>
  <si>
    <t>Water Director</t>
  </si>
  <si>
    <t>City Auditor</t>
  </si>
  <si>
    <t>Legal Secretary</t>
  </si>
  <si>
    <t>Utility Administrator</t>
  </si>
  <si>
    <t>Field Operations Crewleader</t>
  </si>
  <si>
    <t>Assistant ITS Director</t>
  </si>
  <si>
    <t>Account Technician</t>
  </si>
  <si>
    <t>Compliance Specialist</t>
  </si>
  <si>
    <t>Senior Librarian</t>
  </si>
  <si>
    <t>Librarian</t>
  </si>
  <si>
    <t>Public Events Manager</t>
  </si>
  <si>
    <t>Operations Manager</t>
  </si>
  <si>
    <t>1) 8</t>
  </si>
  <si>
    <t>2) 5</t>
  </si>
  <si>
    <t>3) Dale Fisser</t>
  </si>
  <si>
    <t>4) Pamela Irwin</t>
  </si>
  <si>
    <t>5) No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</si>
</sst>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tx>
            <c:strRef>
              <c:f>Sheet1!$B$6</c:f>
              <c:strCache>
                <c:ptCount val="1"/>
                <c:pt idx="0">
                  <c:v>FIRST</c:v>
                </c:pt>
              </c:strCache>
            </c:strRef>
          </c:tx>
          <c:cat>
            <c:strRef>
              <c:f>Sheet1!$A$7:$A$21</c:f>
              <c:strCache>
                <c:ptCount val="15"/>
                <c:pt idx="1">
                  <c:v>Fisser</c:v>
                </c:pt>
                <c:pt idx="2">
                  <c:v>Crumb</c:v>
                </c:pt>
                <c:pt idx="3">
                  <c:v>Allen</c:v>
                </c:pt>
                <c:pt idx="4">
                  <c:v>Streiffert</c:v>
                </c:pt>
                <c:pt idx="5">
                  <c:v>Garrett</c:v>
                </c:pt>
                <c:pt idx="6">
                  <c:v>Moorland</c:v>
                </c:pt>
                <c:pt idx="7">
                  <c:v>Mendoza</c:v>
                </c:pt>
                <c:pt idx="8">
                  <c:v>Washington</c:v>
                </c:pt>
                <c:pt idx="9">
                  <c:v>Thomas</c:v>
                </c:pt>
                <c:pt idx="10">
                  <c:v>Best</c:v>
                </c:pt>
                <c:pt idx="11">
                  <c:v>Smith</c:v>
                </c:pt>
                <c:pt idx="12">
                  <c:v>Carcia</c:v>
                </c:pt>
                <c:pt idx="13">
                  <c:v>Irwin</c:v>
                </c:pt>
                <c:pt idx="14">
                  <c:v>TOTALS</c:v>
                </c:pt>
              </c:strCache>
            </c:strRef>
          </c:cat>
          <c:val>
            <c:numRef>
              <c:f>Sheet1!$B$7:$B$21</c:f>
              <c:numCache>
                <c:formatCode>General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POSITION</c:v>
                </c:pt>
              </c:strCache>
            </c:strRef>
          </c:tx>
          <c:cat>
            <c:strRef>
              <c:f>Sheet1!$A$7:$A$21</c:f>
              <c:strCache>
                <c:ptCount val="15"/>
                <c:pt idx="1">
                  <c:v>Fisser</c:v>
                </c:pt>
                <c:pt idx="2">
                  <c:v>Crumb</c:v>
                </c:pt>
                <c:pt idx="3">
                  <c:v>Allen</c:v>
                </c:pt>
                <c:pt idx="4">
                  <c:v>Streiffert</c:v>
                </c:pt>
                <c:pt idx="5">
                  <c:v>Garrett</c:v>
                </c:pt>
                <c:pt idx="6">
                  <c:v>Moorland</c:v>
                </c:pt>
                <c:pt idx="7">
                  <c:v>Mendoza</c:v>
                </c:pt>
                <c:pt idx="8">
                  <c:v>Washington</c:v>
                </c:pt>
                <c:pt idx="9">
                  <c:v>Thomas</c:v>
                </c:pt>
                <c:pt idx="10">
                  <c:v>Best</c:v>
                </c:pt>
                <c:pt idx="11">
                  <c:v>Smith</c:v>
                </c:pt>
                <c:pt idx="12">
                  <c:v>Carcia</c:v>
                </c:pt>
                <c:pt idx="13">
                  <c:v>Irwin</c:v>
                </c:pt>
                <c:pt idx="14">
                  <c:v>TOTALS</c:v>
                </c:pt>
              </c:strCache>
            </c:strRef>
          </c:cat>
          <c:val>
            <c:numRef>
              <c:f>Sheet1!$C$7:$C$21</c:f>
              <c:numCache>
                <c:formatCode>General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Sheet1!$D$6</c:f>
              <c:strCache>
                <c:ptCount val="1"/>
                <c:pt idx="0">
                  <c:v>SERVICE</c:v>
                </c:pt>
              </c:strCache>
            </c:strRef>
          </c:tx>
          <c:cat>
            <c:strRef>
              <c:f>Sheet1!$A$7:$A$21</c:f>
              <c:strCache>
                <c:ptCount val="15"/>
                <c:pt idx="1">
                  <c:v>Fisser</c:v>
                </c:pt>
                <c:pt idx="2">
                  <c:v>Crumb</c:v>
                </c:pt>
                <c:pt idx="3">
                  <c:v>Allen</c:v>
                </c:pt>
                <c:pt idx="4">
                  <c:v>Streiffert</c:v>
                </c:pt>
                <c:pt idx="5">
                  <c:v>Garrett</c:v>
                </c:pt>
                <c:pt idx="6">
                  <c:v>Moorland</c:v>
                </c:pt>
                <c:pt idx="7">
                  <c:v>Mendoza</c:v>
                </c:pt>
                <c:pt idx="8">
                  <c:v>Washington</c:v>
                </c:pt>
                <c:pt idx="9">
                  <c:v>Thomas</c:v>
                </c:pt>
                <c:pt idx="10">
                  <c:v>Best</c:v>
                </c:pt>
                <c:pt idx="11">
                  <c:v>Smith</c:v>
                </c:pt>
                <c:pt idx="12">
                  <c:v>Carcia</c:v>
                </c:pt>
                <c:pt idx="13">
                  <c:v>Irwin</c:v>
                </c:pt>
                <c:pt idx="14">
                  <c:v>TOTALS</c:v>
                </c:pt>
              </c:strCache>
            </c:strRef>
          </c:cat>
          <c:val>
            <c:numRef>
              <c:f>Sheet1!$D$7:$D$21</c:f>
              <c:numCache>
                <c:formatCode>General</c:formatCode>
                <c:ptCount val="15"/>
                <c:pt idx="1">
                  <c:v>25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16</c:v>
                </c:pt>
                <c:pt idx="6">
                  <c:v>12</c:v>
                </c:pt>
                <c:pt idx="7">
                  <c:v>11</c:v>
                </c:pt>
                <c:pt idx="8">
                  <c:v>4</c:v>
                </c:pt>
                <c:pt idx="9">
                  <c:v>17</c:v>
                </c:pt>
                <c:pt idx="10">
                  <c:v>10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</c:numCache>
            </c:numRef>
          </c:val>
        </c:ser>
        <c:ser>
          <c:idx val="3"/>
          <c:order val="3"/>
          <c:tx>
            <c:strRef>
              <c:f>Sheet1!$E$6</c:f>
              <c:strCache>
                <c:ptCount val="1"/>
                <c:pt idx="0">
                  <c:v>SALARY</c:v>
                </c:pt>
              </c:strCache>
            </c:strRef>
          </c:tx>
          <c:cat>
            <c:strRef>
              <c:f>Sheet1!$A$7:$A$21</c:f>
              <c:strCache>
                <c:ptCount val="15"/>
                <c:pt idx="1">
                  <c:v>Fisser</c:v>
                </c:pt>
                <c:pt idx="2">
                  <c:v>Crumb</c:v>
                </c:pt>
                <c:pt idx="3">
                  <c:v>Allen</c:v>
                </c:pt>
                <c:pt idx="4">
                  <c:v>Streiffert</c:v>
                </c:pt>
                <c:pt idx="5">
                  <c:v>Garrett</c:v>
                </c:pt>
                <c:pt idx="6">
                  <c:v>Moorland</c:v>
                </c:pt>
                <c:pt idx="7">
                  <c:v>Mendoza</c:v>
                </c:pt>
                <c:pt idx="8">
                  <c:v>Washington</c:v>
                </c:pt>
                <c:pt idx="9">
                  <c:v>Thomas</c:v>
                </c:pt>
                <c:pt idx="10">
                  <c:v>Best</c:v>
                </c:pt>
                <c:pt idx="11">
                  <c:v>Smith</c:v>
                </c:pt>
                <c:pt idx="12">
                  <c:v>Carcia</c:v>
                </c:pt>
                <c:pt idx="13">
                  <c:v>Irwin</c:v>
                </c:pt>
                <c:pt idx="14">
                  <c:v>TOTALS</c:v>
                </c:pt>
              </c:strCache>
            </c:strRef>
          </c:cat>
          <c:val>
            <c:numRef>
              <c:f>Sheet1!$E$7:$E$21</c:f>
              <c:numCache>
                <c:formatCode>"$"#,##0.00</c:formatCode>
                <c:ptCount val="15"/>
                <c:pt idx="1">
                  <c:v>226595</c:v>
                </c:pt>
                <c:pt idx="2">
                  <c:v>147347</c:v>
                </c:pt>
                <c:pt idx="3">
                  <c:v>139048</c:v>
                </c:pt>
                <c:pt idx="4">
                  <c:v>135429</c:v>
                </c:pt>
                <c:pt idx="5">
                  <c:v>131934</c:v>
                </c:pt>
                <c:pt idx="6">
                  <c:v>62008</c:v>
                </c:pt>
                <c:pt idx="7">
                  <c:v>50107</c:v>
                </c:pt>
                <c:pt idx="8">
                  <c:v>50232</c:v>
                </c:pt>
                <c:pt idx="9">
                  <c:v>45448</c:v>
                </c:pt>
                <c:pt idx="10">
                  <c:v>40290</c:v>
                </c:pt>
                <c:pt idx="11">
                  <c:v>40290</c:v>
                </c:pt>
                <c:pt idx="12">
                  <c:v>40269</c:v>
                </c:pt>
                <c:pt idx="13">
                  <c:v>40165</c:v>
                </c:pt>
                <c:pt idx="14">
                  <c:v>1149162</c:v>
                </c:pt>
              </c:numCache>
            </c:numRef>
          </c:val>
        </c:ser>
        <c:ser>
          <c:idx val="4"/>
          <c:order val="4"/>
          <c:tx>
            <c:strRef>
              <c:f>Sheet1!$F$6</c:f>
              <c:strCache>
                <c:ptCount val="1"/>
                <c:pt idx="0">
                  <c:v>INCREASE</c:v>
                </c:pt>
              </c:strCache>
            </c:strRef>
          </c:tx>
          <c:cat>
            <c:strRef>
              <c:f>Sheet1!$A$7:$A$21</c:f>
              <c:strCache>
                <c:ptCount val="15"/>
                <c:pt idx="1">
                  <c:v>Fisser</c:v>
                </c:pt>
                <c:pt idx="2">
                  <c:v>Crumb</c:v>
                </c:pt>
                <c:pt idx="3">
                  <c:v>Allen</c:v>
                </c:pt>
                <c:pt idx="4">
                  <c:v>Streiffert</c:v>
                </c:pt>
                <c:pt idx="5">
                  <c:v>Garrett</c:v>
                </c:pt>
                <c:pt idx="6">
                  <c:v>Moorland</c:v>
                </c:pt>
                <c:pt idx="7">
                  <c:v>Mendoza</c:v>
                </c:pt>
                <c:pt idx="8">
                  <c:v>Washington</c:v>
                </c:pt>
                <c:pt idx="9">
                  <c:v>Thomas</c:v>
                </c:pt>
                <c:pt idx="10">
                  <c:v>Best</c:v>
                </c:pt>
                <c:pt idx="11">
                  <c:v>Smith</c:v>
                </c:pt>
                <c:pt idx="12">
                  <c:v>Carcia</c:v>
                </c:pt>
                <c:pt idx="13">
                  <c:v>Irwin</c:v>
                </c:pt>
                <c:pt idx="14">
                  <c:v>TOTALS</c:v>
                </c:pt>
              </c:strCache>
            </c:strRef>
          </c:cat>
          <c:val>
            <c:numRef>
              <c:f>Sheet1!$F$7:$F$21</c:f>
              <c:numCache>
                <c:formatCode>0.00%</c:formatCode>
                <c:ptCount val="15"/>
                <c:pt idx="1">
                  <c:v>5.5E-2</c:v>
                </c:pt>
                <c:pt idx="2">
                  <c:v>0.04</c:v>
                </c:pt>
                <c:pt idx="3">
                  <c:v>5.5E-2</c:v>
                </c:pt>
                <c:pt idx="4">
                  <c:v>5.5E-2</c:v>
                </c:pt>
                <c:pt idx="5">
                  <c:v>5.5E-2</c:v>
                </c:pt>
                <c:pt idx="6">
                  <c:v>5.5E-2</c:v>
                </c:pt>
                <c:pt idx="7">
                  <c:v>5.5E-2</c:v>
                </c:pt>
                <c:pt idx="8">
                  <c:v>0.04</c:v>
                </c:pt>
                <c:pt idx="9">
                  <c:v>5.5E-2</c:v>
                </c:pt>
                <c:pt idx="10">
                  <c:v>5.5E-2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 formatCode="General">
                  <c:v>8</c:v>
                </c:pt>
              </c:numCache>
            </c:numRef>
          </c:val>
        </c:ser>
        <c:ser>
          <c:idx val="5"/>
          <c:order val="5"/>
          <c:tx>
            <c:strRef>
              <c:f>Sheet1!$G$6</c:f>
              <c:strCache>
                <c:ptCount val="1"/>
                <c:pt idx="0">
                  <c:v>RAISE</c:v>
                </c:pt>
              </c:strCache>
            </c:strRef>
          </c:tx>
          <c:cat>
            <c:strRef>
              <c:f>Sheet1!$A$7:$A$21</c:f>
              <c:strCache>
                <c:ptCount val="15"/>
                <c:pt idx="1">
                  <c:v>Fisser</c:v>
                </c:pt>
                <c:pt idx="2">
                  <c:v>Crumb</c:v>
                </c:pt>
                <c:pt idx="3">
                  <c:v>Allen</c:v>
                </c:pt>
                <c:pt idx="4">
                  <c:v>Streiffert</c:v>
                </c:pt>
                <c:pt idx="5">
                  <c:v>Garrett</c:v>
                </c:pt>
                <c:pt idx="6">
                  <c:v>Moorland</c:v>
                </c:pt>
                <c:pt idx="7">
                  <c:v>Mendoza</c:v>
                </c:pt>
                <c:pt idx="8">
                  <c:v>Washington</c:v>
                </c:pt>
                <c:pt idx="9">
                  <c:v>Thomas</c:v>
                </c:pt>
                <c:pt idx="10">
                  <c:v>Best</c:v>
                </c:pt>
                <c:pt idx="11">
                  <c:v>Smith</c:v>
                </c:pt>
                <c:pt idx="12">
                  <c:v>Carcia</c:v>
                </c:pt>
                <c:pt idx="13">
                  <c:v>Irwin</c:v>
                </c:pt>
                <c:pt idx="14">
                  <c:v>TOTALS</c:v>
                </c:pt>
              </c:strCache>
            </c:strRef>
          </c:cat>
          <c:val>
            <c:numRef>
              <c:f>Sheet1!$G$7:$G$21</c:f>
              <c:numCache>
                <c:formatCode>"$"#,##0.00</c:formatCode>
                <c:ptCount val="15"/>
                <c:pt idx="1">
                  <c:v>12462.725</c:v>
                </c:pt>
                <c:pt idx="2">
                  <c:v>5893.88</c:v>
                </c:pt>
                <c:pt idx="3">
                  <c:v>7647.64</c:v>
                </c:pt>
                <c:pt idx="4">
                  <c:v>7448.5950000000003</c:v>
                </c:pt>
                <c:pt idx="5">
                  <c:v>7256.37</c:v>
                </c:pt>
                <c:pt idx="6">
                  <c:v>3410.44</c:v>
                </c:pt>
                <c:pt idx="7">
                  <c:v>2755.8850000000002</c:v>
                </c:pt>
                <c:pt idx="8">
                  <c:v>2009.28</c:v>
                </c:pt>
                <c:pt idx="9">
                  <c:v>2499.64</c:v>
                </c:pt>
                <c:pt idx="10">
                  <c:v>2215.9499999999998</c:v>
                </c:pt>
                <c:pt idx="11">
                  <c:v>1611.6000000000001</c:v>
                </c:pt>
                <c:pt idx="12">
                  <c:v>1610.76</c:v>
                </c:pt>
                <c:pt idx="13">
                  <c:v>1606.6000000000001</c:v>
                </c:pt>
                <c:pt idx="14">
                  <c:v>58429.364999999998</c:v>
                </c:pt>
              </c:numCache>
            </c:numRef>
          </c:val>
        </c:ser>
        <c:ser>
          <c:idx val="6"/>
          <c:order val="6"/>
          <c:tx>
            <c:strRef>
              <c:f>Sheet1!$H$6</c:f>
              <c:strCache>
                <c:ptCount val="1"/>
                <c:pt idx="0">
                  <c:v>SALARY</c:v>
                </c:pt>
              </c:strCache>
            </c:strRef>
          </c:tx>
          <c:cat>
            <c:strRef>
              <c:f>Sheet1!$A$7:$A$21</c:f>
              <c:strCache>
                <c:ptCount val="15"/>
                <c:pt idx="1">
                  <c:v>Fisser</c:v>
                </c:pt>
                <c:pt idx="2">
                  <c:v>Crumb</c:v>
                </c:pt>
                <c:pt idx="3">
                  <c:v>Allen</c:v>
                </c:pt>
                <c:pt idx="4">
                  <c:v>Streiffert</c:v>
                </c:pt>
                <c:pt idx="5">
                  <c:v>Garrett</c:v>
                </c:pt>
                <c:pt idx="6">
                  <c:v>Moorland</c:v>
                </c:pt>
                <c:pt idx="7">
                  <c:v>Mendoza</c:v>
                </c:pt>
                <c:pt idx="8">
                  <c:v>Washington</c:v>
                </c:pt>
                <c:pt idx="9">
                  <c:v>Thomas</c:v>
                </c:pt>
                <c:pt idx="10">
                  <c:v>Best</c:v>
                </c:pt>
                <c:pt idx="11">
                  <c:v>Smith</c:v>
                </c:pt>
                <c:pt idx="12">
                  <c:v>Carcia</c:v>
                </c:pt>
                <c:pt idx="13">
                  <c:v>Irwin</c:v>
                </c:pt>
                <c:pt idx="14">
                  <c:v>TOTALS</c:v>
                </c:pt>
              </c:strCache>
            </c:strRef>
          </c:cat>
          <c:val>
            <c:numRef>
              <c:f>Sheet1!$H$7:$H$21</c:f>
              <c:numCache>
                <c:formatCode>"$"#,##0.00</c:formatCode>
                <c:ptCount val="15"/>
                <c:pt idx="1">
                  <c:v>239057.72500000001</c:v>
                </c:pt>
                <c:pt idx="2">
                  <c:v>153240.88</c:v>
                </c:pt>
                <c:pt idx="3">
                  <c:v>146695.64000000001</c:v>
                </c:pt>
                <c:pt idx="4">
                  <c:v>142877.595</c:v>
                </c:pt>
                <c:pt idx="5">
                  <c:v>139190.37</c:v>
                </c:pt>
                <c:pt idx="6">
                  <c:v>65418.44</c:v>
                </c:pt>
                <c:pt idx="7">
                  <c:v>52862.885000000002</c:v>
                </c:pt>
                <c:pt idx="8">
                  <c:v>52241.279999999999</c:v>
                </c:pt>
                <c:pt idx="9">
                  <c:v>47947.64</c:v>
                </c:pt>
                <c:pt idx="10">
                  <c:v>42505.95</c:v>
                </c:pt>
                <c:pt idx="11">
                  <c:v>41901.599999999999</c:v>
                </c:pt>
                <c:pt idx="12">
                  <c:v>41879.760000000002</c:v>
                </c:pt>
                <c:pt idx="13">
                  <c:v>41771.599999999999</c:v>
                </c:pt>
                <c:pt idx="14">
                  <c:v>1207591.3650000002</c:v>
                </c:pt>
              </c:numCache>
            </c:numRef>
          </c:val>
        </c:ser>
        <c:axId val="79597568"/>
        <c:axId val="79599872"/>
      </c:barChart>
      <c:catAx>
        <c:axId val="79597568"/>
        <c:scaling>
          <c:orientation val="minMax"/>
        </c:scaling>
        <c:axPos val="l"/>
        <c:tickLblPos val="nextTo"/>
        <c:crossAx val="79599872"/>
        <c:crosses val="autoZero"/>
        <c:auto val="1"/>
        <c:lblAlgn val="ctr"/>
        <c:lblOffset val="100"/>
      </c:catAx>
      <c:valAx>
        <c:axId val="79599872"/>
        <c:scaling>
          <c:orientation val="minMax"/>
        </c:scaling>
        <c:axPos val="b"/>
        <c:majorGridlines/>
        <c:numFmt formatCode="General" sourceLinked="1"/>
        <c:tickLblPos val="nextTo"/>
        <c:crossAx val="795975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A28" sqref="A28"/>
    </sheetView>
  </sheetViews>
  <sheetFormatPr defaultRowHeight="12.75"/>
  <cols>
    <col min="1" max="2" width="15.7109375" style="4" customWidth="1"/>
    <col min="3" max="3" width="25.7109375" style="4" customWidth="1"/>
    <col min="4" max="4" width="13.7109375" style="6" customWidth="1"/>
    <col min="5" max="8" width="13.7109375" style="8" customWidth="1"/>
    <col min="9" max="16384" width="9.140625" style="1"/>
  </cols>
  <sheetData>
    <row r="1" spans="1:8" s="2" customFormat="1">
      <c r="A1" s="3" t="s">
        <v>0</v>
      </c>
      <c r="B1" s="3"/>
      <c r="C1" s="3"/>
      <c r="D1" s="5"/>
      <c r="E1" s="7"/>
      <c r="F1" s="7"/>
      <c r="G1" s="7"/>
      <c r="H1" s="7"/>
    </row>
    <row r="2" spans="1:8" s="2" customFormat="1">
      <c r="A2" s="3" t="s">
        <v>1</v>
      </c>
      <c r="B2" s="3"/>
      <c r="C2" s="3"/>
      <c r="D2" s="5"/>
      <c r="E2" s="7"/>
      <c r="F2" s="7"/>
      <c r="G2" s="7"/>
      <c r="H2" s="7"/>
    </row>
    <row r="3" spans="1:8" s="2" customFormat="1">
      <c r="A3" s="3" t="s">
        <v>2</v>
      </c>
      <c r="B3" s="3"/>
      <c r="C3" s="3"/>
      <c r="D3" s="5"/>
      <c r="E3" s="7"/>
      <c r="F3" s="7"/>
      <c r="G3" s="7"/>
      <c r="H3" s="7"/>
    </row>
    <row r="4" spans="1:8" s="2" customFormat="1">
      <c r="A4" s="3"/>
      <c r="B4" s="3"/>
      <c r="C4" s="3"/>
      <c r="D4" s="5"/>
      <c r="E4" s="7"/>
      <c r="F4" s="7"/>
      <c r="G4" s="7"/>
      <c r="H4" s="7"/>
    </row>
    <row r="5" spans="1:8" s="2" customFormat="1">
      <c r="A5" s="3"/>
      <c r="B5" s="3"/>
      <c r="C5" s="3"/>
      <c r="D5" s="5" t="s">
        <v>6</v>
      </c>
      <c r="E5" s="7">
        <v>2010</v>
      </c>
      <c r="F5" s="7" t="s">
        <v>9</v>
      </c>
      <c r="G5" s="7">
        <v>2011</v>
      </c>
      <c r="H5" s="7">
        <v>2011</v>
      </c>
    </row>
    <row r="6" spans="1:8" s="2" customFormat="1">
      <c r="A6" s="3" t="s">
        <v>3</v>
      </c>
      <c r="B6" s="3" t="s">
        <v>4</v>
      </c>
      <c r="C6" s="3" t="s">
        <v>5</v>
      </c>
      <c r="D6" s="5" t="s">
        <v>7</v>
      </c>
      <c r="E6" s="7" t="s">
        <v>8</v>
      </c>
      <c r="F6" s="7" t="s">
        <v>10</v>
      </c>
      <c r="G6" s="7" t="s">
        <v>11</v>
      </c>
      <c r="H6" s="7" t="s">
        <v>8</v>
      </c>
    </row>
    <row r="8" spans="1:8">
      <c r="A8" s="4" t="s">
        <v>12</v>
      </c>
      <c r="B8" s="4" t="s">
        <v>25</v>
      </c>
      <c r="C8" s="4" t="s">
        <v>38</v>
      </c>
      <c r="D8" s="6">
        <v>25</v>
      </c>
      <c r="E8" s="9">
        <v>226595</v>
      </c>
      <c r="F8" s="11">
        <f>IF(D8&gt;=5, 5.5%, 4%)</f>
        <v>5.5E-2</v>
      </c>
      <c r="G8" s="9">
        <f>E8*F8</f>
        <v>12462.725</v>
      </c>
      <c r="H8" s="9">
        <f>E8+G8</f>
        <v>239057.72500000001</v>
      </c>
    </row>
    <row r="9" spans="1:8">
      <c r="A9" s="4" t="s">
        <v>13</v>
      </c>
      <c r="B9" s="4" t="s">
        <v>26</v>
      </c>
      <c r="C9" s="4" t="s">
        <v>39</v>
      </c>
      <c r="D9" s="6">
        <v>3</v>
      </c>
      <c r="E9" s="9">
        <v>147347</v>
      </c>
      <c r="F9" s="11">
        <f>IF(D9&gt;=5, 5.5%, 4%)</f>
        <v>0.04</v>
      </c>
      <c r="G9" s="9">
        <f>E9*F9</f>
        <v>5893.88</v>
      </c>
      <c r="H9" s="9">
        <f>E9+G9</f>
        <v>153240.88</v>
      </c>
    </row>
    <row r="10" spans="1:8">
      <c r="A10" s="4" t="s">
        <v>14</v>
      </c>
      <c r="B10" s="4" t="s">
        <v>27</v>
      </c>
      <c r="C10" s="4" t="s">
        <v>40</v>
      </c>
      <c r="D10" s="6">
        <v>5</v>
      </c>
      <c r="E10" s="9">
        <v>139048</v>
      </c>
      <c r="F10" s="11">
        <f>IF(D10&gt;=5, 5.5%, 4%)</f>
        <v>5.5E-2</v>
      </c>
      <c r="G10" s="9">
        <f>E10*F10</f>
        <v>7647.64</v>
      </c>
      <c r="H10" s="9">
        <f>E10+G10</f>
        <v>146695.64000000001</v>
      </c>
    </row>
    <row r="11" spans="1:8">
      <c r="A11" s="4" t="s">
        <v>18</v>
      </c>
      <c r="B11" s="4" t="s">
        <v>31</v>
      </c>
      <c r="C11" s="4" t="s">
        <v>44</v>
      </c>
      <c r="D11" s="6">
        <v>6</v>
      </c>
      <c r="E11" s="9">
        <v>135429</v>
      </c>
      <c r="F11" s="11">
        <f>IF(D11&gt;=5, 5.5%, 4%)</f>
        <v>5.5E-2</v>
      </c>
      <c r="G11" s="9">
        <f>E11*F11</f>
        <v>7448.5950000000003</v>
      </c>
      <c r="H11" s="9">
        <f>E11+G11</f>
        <v>142877.595</v>
      </c>
    </row>
    <row r="12" spans="1:8">
      <c r="A12" s="4" t="s">
        <v>16</v>
      </c>
      <c r="B12" s="4" t="s">
        <v>29</v>
      </c>
      <c r="C12" s="4" t="s">
        <v>42</v>
      </c>
      <c r="D12" s="6">
        <v>16</v>
      </c>
      <c r="E12" s="9">
        <v>131934</v>
      </c>
      <c r="F12" s="11">
        <f>IF(D12&gt;=5, 5.5%, 4%)</f>
        <v>5.5E-2</v>
      </c>
      <c r="G12" s="9">
        <f>E12*F12</f>
        <v>7256.37</v>
      </c>
      <c r="H12" s="9">
        <f>E12+G12</f>
        <v>139190.37</v>
      </c>
    </row>
    <row r="13" spans="1:8">
      <c r="A13" s="4" t="s">
        <v>23</v>
      </c>
      <c r="B13" s="4" t="s">
        <v>36</v>
      </c>
      <c r="C13" s="4" t="s">
        <v>49</v>
      </c>
      <c r="D13" s="6">
        <v>12</v>
      </c>
      <c r="E13" s="9">
        <v>62008</v>
      </c>
      <c r="F13" s="11">
        <f>IF(D13&gt;=5, 5.5%, 4%)</f>
        <v>5.5E-2</v>
      </c>
      <c r="G13" s="9">
        <f>E13*F13</f>
        <v>3410.44</v>
      </c>
      <c r="H13" s="9">
        <f>E13+G13</f>
        <v>65418.44</v>
      </c>
    </row>
    <row r="14" spans="1:8">
      <c r="A14" s="4" t="s">
        <v>24</v>
      </c>
      <c r="B14" s="4" t="s">
        <v>32</v>
      </c>
      <c r="C14" s="4" t="s">
        <v>50</v>
      </c>
      <c r="D14" s="6">
        <v>11</v>
      </c>
      <c r="E14" s="9">
        <v>50107</v>
      </c>
      <c r="F14" s="11">
        <f>IF(D14&gt;=5, 5.5%, 4%)</f>
        <v>5.5E-2</v>
      </c>
      <c r="G14" s="9">
        <f>E14*F14</f>
        <v>2755.8850000000002</v>
      </c>
      <c r="H14" s="9">
        <f>E14+G14</f>
        <v>52862.885000000002</v>
      </c>
    </row>
    <row r="15" spans="1:8">
      <c r="A15" s="4" t="s">
        <v>22</v>
      </c>
      <c r="B15" s="4" t="s">
        <v>35</v>
      </c>
      <c r="C15" s="4" t="s">
        <v>48</v>
      </c>
      <c r="D15" s="6">
        <v>4</v>
      </c>
      <c r="E15" s="9">
        <v>50232</v>
      </c>
      <c r="F15" s="11">
        <f>IF(D15&gt;=5, 5.5%, 4%)</f>
        <v>0.04</v>
      </c>
      <c r="G15" s="9">
        <f>E15*F15</f>
        <v>2009.28</v>
      </c>
      <c r="H15" s="9">
        <f>E15+G15</f>
        <v>52241.279999999999</v>
      </c>
    </row>
    <row r="16" spans="1:8">
      <c r="A16" s="4" t="s">
        <v>21</v>
      </c>
      <c r="B16" s="4" t="s">
        <v>34</v>
      </c>
      <c r="C16" s="4" t="s">
        <v>47</v>
      </c>
      <c r="D16" s="6">
        <v>17</v>
      </c>
      <c r="E16" s="9">
        <v>45448</v>
      </c>
      <c r="F16" s="11">
        <f>IF(D16&gt;=5, 5.5%, 4%)</f>
        <v>5.5E-2</v>
      </c>
      <c r="G16" s="9">
        <f>E16*F16</f>
        <v>2499.64</v>
      </c>
      <c r="H16" s="9">
        <f>E16+G16</f>
        <v>47947.64</v>
      </c>
    </row>
    <row r="17" spans="1:8">
      <c r="A17" s="4" t="s">
        <v>15</v>
      </c>
      <c r="B17" s="4" t="s">
        <v>28</v>
      </c>
      <c r="C17" s="4" t="s">
        <v>41</v>
      </c>
      <c r="D17" s="6">
        <v>10</v>
      </c>
      <c r="E17" s="9">
        <v>40290</v>
      </c>
      <c r="F17" s="11">
        <f>IF(D17&gt;=5, 5.5%, 4%)</f>
        <v>5.5E-2</v>
      </c>
      <c r="G17" s="9">
        <f>E17*F17</f>
        <v>2215.9499999999998</v>
      </c>
      <c r="H17" s="9">
        <f>E17+G17</f>
        <v>42505.95</v>
      </c>
    </row>
    <row r="18" spans="1:8">
      <c r="A18" s="4" t="s">
        <v>19</v>
      </c>
      <c r="B18" s="4" t="s">
        <v>32</v>
      </c>
      <c r="C18" s="4" t="s">
        <v>45</v>
      </c>
      <c r="D18" s="6">
        <v>3</v>
      </c>
      <c r="E18" s="9">
        <v>40290</v>
      </c>
      <c r="F18" s="11">
        <f>IF(D18&gt;=5, 5.5%, 4%)</f>
        <v>0.04</v>
      </c>
      <c r="G18" s="9">
        <f>E18*F18</f>
        <v>1611.6000000000001</v>
      </c>
      <c r="H18" s="9">
        <f>E18+G18</f>
        <v>41901.599999999999</v>
      </c>
    </row>
    <row r="19" spans="1:8">
      <c r="A19" s="4" t="s">
        <v>17</v>
      </c>
      <c r="B19" s="4" t="s">
        <v>30</v>
      </c>
      <c r="C19" s="4" t="s">
        <v>43</v>
      </c>
      <c r="D19" s="6">
        <v>1</v>
      </c>
      <c r="E19" s="9">
        <v>40269</v>
      </c>
      <c r="F19" s="11">
        <f>IF(D19&gt;=5, 5.5%, 4%)</f>
        <v>0.04</v>
      </c>
      <c r="G19" s="9">
        <f>E19*F19</f>
        <v>1610.76</v>
      </c>
      <c r="H19" s="9">
        <f>E19+G19</f>
        <v>41879.760000000002</v>
      </c>
    </row>
    <row r="20" spans="1:8">
      <c r="A20" s="4" t="s">
        <v>20</v>
      </c>
      <c r="B20" s="4" t="s">
        <v>33</v>
      </c>
      <c r="C20" s="4" t="s">
        <v>46</v>
      </c>
      <c r="D20" s="6">
        <v>4</v>
      </c>
      <c r="E20" s="9">
        <v>40165</v>
      </c>
      <c r="F20" s="11">
        <f>IF(D20&gt;=5, 5.5%, 4%)</f>
        <v>0.04</v>
      </c>
      <c r="G20" s="9">
        <f>E20*F20</f>
        <v>1606.6000000000001</v>
      </c>
      <c r="H20" s="9">
        <f>E20+G20</f>
        <v>41771.599999999999</v>
      </c>
    </row>
    <row r="21" spans="1:8" s="2" customFormat="1">
      <c r="A21" s="3" t="s">
        <v>37</v>
      </c>
      <c r="B21" s="3"/>
      <c r="C21" s="3"/>
      <c r="D21" s="5"/>
      <c r="E21" s="10">
        <f>SUM(E8:E20)</f>
        <v>1149162</v>
      </c>
      <c r="F21" s="12">
        <f>COUNTIF(F8:F20, 5.5%)</f>
        <v>8</v>
      </c>
      <c r="G21" s="10">
        <f>SUM(G8:G20)</f>
        <v>58429.364999999998</v>
      </c>
      <c r="H21" s="10">
        <f>SUM(H8:H20)</f>
        <v>1207591.3650000002</v>
      </c>
    </row>
    <row r="23" spans="1:8">
      <c r="A23" s="4" t="s">
        <v>51</v>
      </c>
    </row>
    <row r="24" spans="1:8">
      <c r="A24" s="4" t="s">
        <v>52</v>
      </c>
      <c r="F24" s="8">
        <f>COUNTIF(F8:F20, 4%)</f>
        <v>5</v>
      </c>
    </row>
    <row r="25" spans="1:8">
      <c r="A25" s="4" t="s">
        <v>53</v>
      </c>
    </row>
    <row r="26" spans="1:8">
      <c r="A26" s="4" t="s">
        <v>54</v>
      </c>
    </row>
    <row r="27" spans="1:8">
      <c r="A27" s="4" t="s">
        <v>55</v>
      </c>
    </row>
  </sheetData>
  <sortState ref="A8:H20">
    <sortCondition descending="1" ref="H2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2012-04-10T13:01:46Z</dcterms:created>
  <dcterms:modified xsi:type="dcterms:W3CDTF">2012-04-10T13:24:44Z</dcterms:modified>
</cp:coreProperties>
</file>